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<sst xmlns="http://schemas.openxmlformats.org/spreadsheetml/2006/main" count="37" uniqueCount="29">
  <si>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</si>
  <si>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</si>
  <si>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</si>
  <si>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</si>
  <si>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</si>
  <si>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</si>
  <si>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</si>
  <si>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</si>
  <si>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</si>
  <si>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</si>
  <si>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</si>
  <si>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</si>
  <si>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</si>
  <si>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</si>
  <si>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</si>
  <si>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</si>
  <si>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</si>
  <si>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</si>
  <si>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</si>
  <si>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</si>
  <si>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</si>
  <si>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БЕЗ АГЕНТСТВА)</t>
  </si>
  <si>
    <t>Прогнозируемая стоимость через один год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</si>
  <si>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</si>
  <si>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с учётом налога 24% после перепродажи
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</si>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</sst>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194" fontId="3" fillId="0" borderId="20" xfId="0" applyNumberFormat="1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center"/>
    </xf>
    <xf numFmtId="9" fontId="2" fillId="4" borderId="22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195" fontId="2" fillId="0" borderId="25" xfId="0" applyNumberFormat="1" applyFont="1" applyFill="1" applyBorder="1" applyAlignment="1">
      <alignment vertical="center"/>
    </xf>
    <xf numFmtId="195" fontId="3" fillId="0" borderId="24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0" fontId="2" fillId="4" borderId="29" xfId="0" applyNumberFormat="1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/>
    </xf>
    <xf numFmtId="195" fontId="5" fillId="0" borderId="30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3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33" xfId="0" applyNumberFormat="1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vertical="center" wrapText="1"/>
    </xf>
    <xf numFmtId="49" fontId="5" fillId="4" borderId="3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4" borderId="37" xfId="0" applyNumberFormat="1" applyFont="1" applyFill="1" applyBorder="1" applyAlignment="1">
      <alignment horizontal="left" vertical="center" wrapText="1"/>
    </xf>
    <xf numFmtId="0" fontId="2" fillId="0" borderId="37" xfId="0" applyFont="1" applyBorder="1" applyAlignment="1">
      <alignment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3" fillId="4" borderId="40" xfId="0" applyNumberFormat="1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 wrapText="1"/>
    </xf>
    <xf numFmtId="49" fontId="2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vertical="center"/>
    </xf>
    <xf numFmtId="49" fontId="3" fillId="4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4" borderId="40" xfId="0" applyNumberFormat="1" applyFont="1" applyFill="1" applyBorder="1" applyAlignment="1">
      <alignment horizontal="left" vertical="center"/>
    </xf>
    <xf numFmtId="0" fontId="3" fillId="4" borderId="41" xfId="0" applyNumberFormat="1" applyFont="1" applyFill="1" applyBorder="1" applyAlignment="1">
      <alignment horizontal="left" vertical="center"/>
    </xf>
    <xf numFmtId="0" fontId="2" fillId="4" borderId="34" xfId="0" applyNumberFormat="1" applyFont="1" applyFill="1" applyBorder="1" applyAlignment="1">
      <alignment vertical="center" wrapText="1"/>
    </xf>
    <xf numFmtId="49" fontId="2" fillId="4" borderId="46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49" fontId="4" fillId="4" borderId="48" xfId="0" applyNumberFormat="1" applyFont="1" applyFill="1" applyBorder="1" applyAlignment="1">
      <alignment vertical="center"/>
    </xf>
    <xf numFmtId="0" fontId="2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49" fontId="2" fillId="0" borderId="51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49" fontId="2" fillId="4" borderId="51" xfId="0" applyNumberFormat="1" applyFont="1" applyFill="1" applyBorder="1" applyAlignment="1">
      <alignment vertical="center"/>
    </xf>
    <xf numFmtId="0" fontId="2" fillId="4" borderId="52" xfId="0" applyNumberFormat="1" applyFont="1" applyFill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53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0" fontId="2" fillId="4" borderId="46" xfId="0" applyNumberFormat="1" applyFont="1" applyFill="1" applyBorder="1" applyAlignment="1">
      <alignment vertical="center" wrapText="1"/>
    </xf>
    <xf numFmtId="0" fontId="2" fillId="4" borderId="36" xfId="0" applyNumberFormat="1" applyFont="1" applyFill="1" applyBorder="1" applyAlignment="1">
      <alignment vertical="center" wrapText="1"/>
    </xf>
    <xf numFmtId="0" fontId="2" fillId="4" borderId="47" xfId="0" applyNumberFormat="1" applyFont="1" applyFill="1" applyBorder="1" applyAlignment="1">
      <alignment vertical="center" wrapText="1"/>
    </xf>
    <xf numFmtId="0" fontId="3" fillId="4" borderId="41" xfId="0" applyFont="1" applyFill="1" applyBorder="1" applyAlignment="1">
      <alignment horizontal="left" vertical="center"/>
    </xf>
    <xf numFmtId="49" fontId="1" fillId="4" borderId="51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49" fontId="1" fillId="4" borderId="51" xfId="0" applyNumberFormat="1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0" fontId="2" fillId="4" borderId="49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4" fillId="0" borderId="62" xfId="0" applyNumberFormat="1" applyFont="1" applyFill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10" sqref="E10:F10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91" t="s">
        <v>21</v>
      </c>
      <c r="B1" s="92"/>
      <c r="C1" s="92"/>
      <c r="D1" s="92"/>
      <c r="E1" s="92"/>
      <c r="F1" s="92"/>
      <c r="G1" s="93"/>
      <c r="J1" s="10"/>
    </row>
    <row r="2" spans="1:10" s="1" customFormat="1" ht="19.5" customHeight="1">
      <c r="A2" s="94" t="s">
        <v>16</v>
      </c>
      <c r="B2" s="95"/>
      <c r="C2" s="96"/>
      <c r="D2" s="2"/>
      <c r="E2" s="94" t="s">
        <v>17</v>
      </c>
      <c r="F2" s="95"/>
      <c r="G2" s="96"/>
      <c r="J2" s="10"/>
    </row>
    <row r="3" spans="1:10" s="1" customFormat="1" ht="18" customHeight="1">
      <c r="A3" s="75" t="s">
        <v>0</v>
      </c>
      <c r="B3" s="76"/>
      <c r="C3" s="27">
        <v>179900</v>
      </c>
      <c r="D3" s="3"/>
      <c r="E3" s="70" t="str">
        <f>A3</f>
        <v>Цена объекта (текущая)</v>
      </c>
      <c r="F3" s="71"/>
      <c r="G3" s="43">
        <f>C3</f>
        <v>179900</v>
      </c>
      <c r="J3" s="11"/>
    </row>
    <row r="4" spans="1:10" s="1" customFormat="1" ht="18" customHeight="1">
      <c r="A4" s="75" t="s">
        <v>22</v>
      </c>
      <c r="B4" s="76"/>
      <c r="C4" s="27">
        <v>235000</v>
      </c>
      <c r="D4" s="3"/>
      <c r="E4" s="77" t="str">
        <f>A4</f>
        <v>Прогнозируемая стоимость через один год</v>
      </c>
      <c r="F4" s="78"/>
      <c r="G4" s="43">
        <f>C4</f>
        <v>235000</v>
      </c>
      <c r="J4" s="11"/>
    </row>
    <row r="5" spans="1:10" s="1" customFormat="1" ht="18" customHeight="1">
      <c r="A5" s="80" t="s">
        <v>2</v>
      </c>
      <c r="B5" s="81"/>
      <c r="C5" s="28">
        <f>C4-C3</f>
        <v>55100</v>
      </c>
      <c r="D5" s="3"/>
      <c r="E5" s="70" t="str">
        <f>A5</f>
        <v>Разница между ценой покупки и ценой продажи</v>
      </c>
      <c r="F5" s="79"/>
      <c r="G5" s="44">
        <f>G4-G3</f>
        <v>55100</v>
      </c>
      <c r="J5" s="11"/>
    </row>
    <row r="6" spans="1:10" s="1" customFormat="1" ht="9.75" customHeight="1" thickBot="1">
      <c r="A6" s="101"/>
      <c r="B6" s="101"/>
      <c r="C6" s="101"/>
      <c r="D6" s="86"/>
      <c r="E6" s="101"/>
      <c r="F6" s="101"/>
      <c r="G6" s="101"/>
      <c r="J6" s="11"/>
    </row>
    <row r="7" spans="1:10" s="1" customFormat="1" ht="51" customHeight="1" thickTop="1">
      <c r="A7" s="102" t="s">
        <v>15</v>
      </c>
      <c r="B7" s="103"/>
      <c r="C7" s="104"/>
      <c r="D7" s="9"/>
      <c r="E7" s="49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69"/>
      <c r="G7" s="36"/>
      <c r="J7" s="11"/>
    </row>
    <row r="8" spans="1:10" s="1" customFormat="1" ht="18" customHeight="1">
      <c r="A8" s="14" t="s">
        <v>7</v>
      </c>
      <c r="B8" s="4">
        <v>0.4</v>
      </c>
      <c r="C8" s="29">
        <f>C3*B8</f>
        <v>71960</v>
      </c>
      <c r="D8" s="9"/>
      <c r="E8" s="20" t="str">
        <f>A8</f>
        <v>40% от цены объекта (текущей)</v>
      </c>
      <c r="F8" s="5">
        <f>B8</f>
        <v>0.4</v>
      </c>
      <c r="G8" s="32">
        <f>G3*F8</f>
        <v>71960</v>
      </c>
      <c r="J8" s="11"/>
    </row>
    <row r="9" spans="1:10" s="1" customFormat="1" ht="18" customHeight="1">
      <c r="A9" s="14" t="s">
        <v>1</v>
      </c>
      <c r="B9" s="4">
        <v>0.1</v>
      </c>
      <c r="C9" s="30">
        <f>C8*B9</f>
        <v>7196</v>
      </c>
      <c r="D9" s="9"/>
      <c r="E9" s="20" t="str">
        <f>A9</f>
        <v>НДС на 40% от цены объекта</v>
      </c>
      <c r="F9" s="5">
        <f>B9</f>
        <v>0.1</v>
      </c>
      <c r="G9" s="35">
        <f>G8*F9</f>
        <v>7196</v>
      </c>
      <c r="J9" s="11"/>
    </row>
    <row r="10" spans="1:10" s="1" customFormat="1" ht="18" customHeight="1">
      <c r="A10" s="82" t="s">
        <v>11</v>
      </c>
      <c r="B10" s="83"/>
      <c r="C10" s="31">
        <f>SUM(C8:C9)</f>
        <v>79156</v>
      </c>
      <c r="D10" s="15"/>
      <c r="E10" s="63" t="str">
        <f>A10</f>
        <v>ИТОГО вложения 40% + 10%НДС </v>
      </c>
      <c r="F10" s="64"/>
      <c r="G10" s="42">
        <f>SUM(G8:G9)</f>
        <v>79156</v>
      </c>
      <c r="I10" s="7"/>
      <c r="J10" s="11"/>
    </row>
    <row r="11" spans="1:10" s="1" customFormat="1" ht="57" customHeight="1" thickBot="1">
      <c r="A11" s="97" t="s">
        <v>23</v>
      </c>
      <c r="B11" s="98"/>
      <c r="C11" s="24">
        <f>C25*100%/C10</f>
        <v>0.3779119712971853</v>
      </c>
      <c r="D11" s="9"/>
      <c r="E11" s="84" t="s">
        <v>26</v>
      </c>
      <c r="F11" s="85"/>
      <c r="G11" s="23">
        <f>G25*100%/G10</f>
        <v>0.3779119712971853</v>
      </c>
      <c r="I11" s="7"/>
      <c r="J11" s="11"/>
    </row>
    <row r="12" spans="1:10" s="1" customFormat="1" ht="9.75" customHeight="1" thickBot="1" thickTop="1">
      <c r="A12" s="45"/>
      <c r="B12" s="86"/>
      <c r="C12" s="86"/>
      <c r="D12" s="86"/>
      <c r="E12" s="86"/>
      <c r="F12" s="86"/>
      <c r="G12" s="86"/>
      <c r="J12" s="11"/>
    </row>
    <row r="13" spans="1:10" s="1" customFormat="1" ht="18" customHeight="1">
      <c r="A13" s="72" t="s">
        <v>19</v>
      </c>
      <c r="B13" s="99"/>
      <c r="C13" s="100"/>
      <c r="D13" s="9"/>
      <c r="E13" s="72" t="s">
        <v>18</v>
      </c>
      <c r="F13" s="73"/>
      <c r="G13" s="74"/>
      <c r="J13" s="11"/>
    </row>
    <row r="14" spans="1:10" s="1" customFormat="1" ht="18" customHeight="1">
      <c r="A14" s="20" t="s">
        <v>7</v>
      </c>
      <c r="B14" s="5">
        <v>0.4</v>
      </c>
      <c r="C14" s="32">
        <f>C3*B14</f>
        <v>71960</v>
      </c>
      <c r="D14" s="9"/>
      <c r="E14" s="20" t="s">
        <v>10</v>
      </c>
      <c r="F14" s="5">
        <v>1</v>
      </c>
      <c r="G14" s="32">
        <f>G3</f>
        <v>179900</v>
      </c>
      <c r="J14" s="11"/>
    </row>
    <row r="15" spans="1:10" s="1" customFormat="1" ht="18" customHeight="1">
      <c r="A15" s="20" t="s">
        <v>5</v>
      </c>
      <c r="B15" s="5">
        <v>0.1</v>
      </c>
      <c r="C15" s="32">
        <f>C3*B15</f>
        <v>17990</v>
      </c>
      <c r="D15" s="9"/>
      <c r="E15" s="20" t="s">
        <v>5</v>
      </c>
      <c r="F15" s="5">
        <v>0.1</v>
      </c>
      <c r="G15" s="32">
        <f>G3*F15</f>
        <v>17990</v>
      </c>
      <c r="J15" s="11"/>
    </row>
    <row r="16" spans="1:10" s="1" customFormat="1" ht="18" customHeight="1">
      <c r="A16" s="20" t="s">
        <v>6</v>
      </c>
      <c r="B16" s="5">
        <v>0.04</v>
      </c>
      <c r="C16" s="33">
        <f>C3*B16</f>
        <v>7196</v>
      </c>
      <c r="D16" s="9"/>
      <c r="E16" s="25" t="str">
        <f>A16</f>
        <v>Налоги и расходы на оформление сделки</v>
      </c>
      <c r="F16" s="26">
        <v>0.04</v>
      </c>
      <c r="G16" s="33">
        <f>G3*F16</f>
        <v>7196</v>
      </c>
      <c r="J16" s="11"/>
    </row>
    <row r="17" spans="1:10" s="1" customFormat="1" ht="18" customHeight="1" thickBot="1">
      <c r="A17" s="67" t="s">
        <v>12</v>
      </c>
      <c r="B17" s="90"/>
      <c r="C17" s="34">
        <f>SUM(C14:C16)</f>
        <v>97146</v>
      </c>
      <c r="D17" s="9"/>
      <c r="E17" s="67" t="str">
        <f>A17</f>
        <v>ИТОГО СУММА РАСХОДОВ - ИНВЕСТИЦИЙ НА ПОКУПКУ  </v>
      </c>
      <c r="F17" s="68"/>
      <c r="G17" s="34">
        <f>SUM(G14:G16)</f>
        <v>205086</v>
      </c>
      <c r="J17" s="11"/>
    </row>
    <row r="18" spans="1:10" s="1" customFormat="1" ht="9.75" customHeight="1" thickBot="1">
      <c r="A18" s="45"/>
      <c r="B18" s="46"/>
      <c r="C18" s="46"/>
      <c r="D18" s="46"/>
      <c r="E18" s="46"/>
      <c r="F18" s="46"/>
      <c r="G18" s="46"/>
      <c r="J18" s="11"/>
    </row>
    <row r="19" spans="1:10" s="1" customFormat="1" ht="33.75" customHeight="1">
      <c r="A19" s="49" t="s">
        <v>13</v>
      </c>
      <c r="B19" s="50"/>
      <c r="C19" s="51"/>
      <c r="D19" s="9"/>
      <c r="E19" s="49" t="s">
        <v>14</v>
      </c>
      <c r="F19" s="69"/>
      <c r="G19" s="36"/>
      <c r="J19" s="11"/>
    </row>
    <row r="20" spans="1:10" s="1" customFormat="1" ht="18" customHeight="1">
      <c r="A20" s="47" t="str">
        <f>A4</f>
        <v>Прогнозируемая стоимость через один год</v>
      </c>
      <c r="B20" s="48"/>
      <c r="C20" s="32">
        <f>C4</f>
        <v>235000</v>
      </c>
      <c r="D20" s="9"/>
      <c r="E20" s="47" t="str">
        <f>A20</f>
        <v>Прогнозируемая стоимость через один год</v>
      </c>
      <c r="F20" s="48"/>
      <c r="G20" s="32">
        <f>G4</f>
        <v>235000</v>
      </c>
      <c r="J20" s="11"/>
    </row>
    <row r="21" spans="1:10" s="1" customFormat="1" ht="9.75" customHeight="1">
      <c r="A21" s="52"/>
      <c r="B21" s="53"/>
      <c r="C21" s="21" t="s">
        <v>4</v>
      </c>
      <c r="D21" s="9"/>
      <c r="E21" s="52"/>
      <c r="F21" s="53"/>
      <c r="G21" s="21" t="s">
        <v>4</v>
      </c>
      <c r="J21" s="11"/>
    </row>
    <row r="22" spans="1:10" s="1" customFormat="1" ht="18" customHeight="1">
      <c r="A22" s="47" t="s">
        <v>0</v>
      </c>
      <c r="B22" s="37"/>
      <c r="C22" s="32">
        <f>C3</f>
        <v>179900</v>
      </c>
      <c r="D22" s="9"/>
      <c r="E22" s="47" t="str">
        <f>A22</f>
        <v>Цена объекта (текущая)</v>
      </c>
      <c r="F22" s="48"/>
      <c r="G22" s="32">
        <f>G3</f>
        <v>179900</v>
      </c>
      <c r="J22" s="11"/>
    </row>
    <row r="23" spans="1:10" s="1" customFormat="1" ht="18" customHeight="1">
      <c r="A23" s="20" t="s">
        <v>5</v>
      </c>
      <c r="B23" s="5">
        <v>0.1</v>
      </c>
      <c r="C23" s="32">
        <f>C3*B23</f>
        <v>17990</v>
      </c>
      <c r="D23" s="9"/>
      <c r="E23" s="20" t="str">
        <f>A23</f>
        <v>НДС на всю цену объекта</v>
      </c>
      <c r="F23" s="5">
        <f>B23</f>
        <v>0.1</v>
      </c>
      <c r="G23" s="32">
        <f>G3*F23</f>
        <v>17990</v>
      </c>
      <c r="J23" s="11"/>
    </row>
    <row r="24" spans="1:10" s="1" customFormat="1" ht="18" customHeight="1">
      <c r="A24" s="20" t="str">
        <f>A16</f>
        <v>Налоги и расходы на оформление сделки</v>
      </c>
      <c r="B24" s="5">
        <v>0.04</v>
      </c>
      <c r="C24" s="35">
        <f>C3*B24</f>
        <v>7196</v>
      </c>
      <c r="D24" s="9"/>
      <c r="E24" s="20" t="str">
        <f>E16</f>
        <v>Налоги и расходы на оформление сделки</v>
      </c>
      <c r="F24" s="5">
        <v>0.04</v>
      </c>
      <c r="G24" s="35">
        <f>G3*F24</f>
        <v>7196</v>
      </c>
      <c r="J24" s="11"/>
    </row>
    <row r="25" spans="1:10" s="1" customFormat="1" ht="18" customHeight="1">
      <c r="A25" s="56" t="s">
        <v>8</v>
      </c>
      <c r="B25" s="57"/>
      <c r="C25" s="38">
        <f>C20-C22-C23-C24</f>
        <v>29914</v>
      </c>
      <c r="D25" s="9"/>
      <c r="E25" s="56" t="s">
        <v>8</v>
      </c>
      <c r="F25" s="57"/>
      <c r="G25" s="38">
        <f>G20-G22-G23-G24</f>
        <v>29914</v>
      </c>
      <c r="J25" s="11"/>
    </row>
    <row r="26" spans="1:10" s="1" customFormat="1" ht="45" customHeight="1" thickBot="1">
      <c r="A26" s="58" t="s">
        <v>25</v>
      </c>
      <c r="B26" s="59"/>
      <c r="C26" s="23">
        <f>C25*100%/C17</f>
        <v>0.30792827290881764</v>
      </c>
      <c r="D26" s="9"/>
      <c r="E26" s="58" t="s">
        <v>27</v>
      </c>
      <c r="F26" s="60"/>
      <c r="G26" s="23">
        <f>G25*100%/G17</f>
        <v>0.1458607608515452</v>
      </c>
      <c r="J26" s="11"/>
    </row>
    <row r="27" spans="1:10" s="1" customFormat="1" ht="9.75" customHeight="1">
      <c r="A27" s="13"/>
      <c r="B27" s="22"/>
      <c r="C27" s="22"/>
      <c r="D27" s="22"/>
      <c r="E27" s="22"/>
      <c r="F27" s="22"/>
      <c r="G27" s="22"/>
      <c r="J27" s="11"/>
    </row>
    <row r="28" spans="1:10" s="19" customFormat="1" ht="31.5" customHeight="1">
      <c r="A28" s="16" t="s">
        <v>20</v>
      </c>
      <c r="B28" s="17">
        <v>0.24</v>
      </c>
      <c r="C28" s="39">
        <f>C25*B28</f>
        <v>7179.36</v>
      </c>
      <c r="D28" s="18"/>
      <c r="E28" s="16" t="s">
        <v>20</v>
      </c>
      <c r="F28" s="17">
        <v>0.24</v>
      </c>
      <c r="G28" s="39">
        <f>G25*F28</f>
        <v>7179.36</v>
      </c>
      <c r="J28" s="11"/>
    </row>
    <row r="29" spans="1:10" s="1" customFormat="1" ht="18" customHeight="1">
      <c r="A29" s="65" t="s">
        <v>9</v>
      </c>
      <c r="B29" s="66"/>
      <c r="C29" s="40">
        <f>C25-C28</f>
        <v>22734.64</v>
      </c>
      <c r="D29" s="9"/>
      <c r="E29" s="65" t="s">
        <v>9</v>
      </c>
      <c r="F29" s="66"/>
      <c r="G29" s="40">
        <f>G25-G28</f>
        <v>22734.64</v>
      </c>
      <c r="J29" s="11"/>
    </row>
    <row r="30" spans="1:10" s="1" customFormat="1" ht="42" customHeight="1">
      <c r="A30" s="61" t="s">
        <v>24</v>
      </c>
      <c r="B30" s="62"/>
      <c r="C30" s="8">
        <f>C29*100%/C17</f>
        <v>0.23402548741070142</v>
      </c>
      <c r="D30" s="9"/>
      <c r="E30" s="61" t="s">
        <v>28</v>
      </c>
      <c r="F30" s="62"/>
      <c r="G30" s="8">
        <f>G29*100%/G17</f>
        <v>0.11085417824717435</v>
      </c>
      <c r="J30" s="11"/>
    </row>
    <row r="31" spans="1:10" s="1" customFormat="1" ht="9.75" customHeight="1">
      <c r="A31" s="54"/>
      <c r="B31" s="55"/>
      <c r="C31" s="55"/>
      <c r="D31" s="55"/>
      <c r="E31" s="55"/>
      <c r="F31" s="55"/>
      <c r="G31" s="55"/>
      <c r="J31" s="11"/>
    </row>
    <row r="32" spans="1:10" s="1" customFormat="1" ht="51.75" customHeight="1">
      <c r="A32" s="87" t="s">
        <v>3</v>
      </c>
      <c r="B32" s="88"/>
      <c r="C32" s="88"/>
      <c r="D32" s="88"/>
      <c r="E32" s="88"/>
      <c r="F32" s="89"/>
      <c r="G32" s="41">
        <f>C4*3%</f>
        <v>7050</v>
      </c>
      <c r="J32" s="11"/>
    </row>
  </sheetData>
  <sheetProtection/>
  <mergeCells count="40">
    <mergeCell ref="A32:F32"/>
    <mergeCell ref="A17:B17"/>
    <mergeCell ref="A1:G1"/>
    <mergeCell ref="A2:C2"/>
    <mergeCell ref="E2:G2"/>
    <mergeCell ref="A3:B3"/>
    <mergeCell ref="A11:B11"/>
    <mergeCell ref="A13:C13"/>
    <mergeCell ref="A6:G6"/>
    <mergeCell ref="A7:C7"/>
    <mergeCell ref="E3:F3"/>
    <mergeCell ref="E13:G13"/>
    <mergeCell ref="A4:B4"/>
    <mergeCell ref="E4:F4"/>
    <mergeCell ref="E5:F5"/>
    <mergeCell ref="A5:B5"/>
    <mergeCell ref="E7:G7"/>
    <mergeCell ref="A10:B10"/>
    <mergeCell ref="E11:F11"/>
    <mergeCell ref="A12:G12"/>
    <mergeCell ref="E10:F10"/>
    <mergeCell ref="A20:B20"/>
    <mergeCell ref="A29:B29"/>
    <mergeCell ref="A30:B30"/>
    <mergeCell ref="E29:F29"/>
    <mergeCell ref="E22:F22"/>
    <mergeCell ref="E17:F17"/>
    <mergeCell ref="E19:G19"/>
    <mergeCell ref="E21:F21"/>
    <mergeCell ref="A22:B22"/>
    <mergeCell ref="A31:G31"/>
    <mergeCell ref="E25:F25"/>
    <mergeCell ref="A26:B26"/>
    <mergeCell ref="E26:F26"/>
    <mergeCell ref="E30:F30"/>
    <mergeCell ref="A25:B25"/>
    <mergeCell ref="A18:G18"/>
    <mergeCell ref="E20:F20"/>
    <mergeCell ref="A19:C19"/>
    <mergeCell ref="A21:B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2020-06-25T15:45:10Z</cp:lastPrinted>
  <dcterms:created xsi:type="dcterms:W3CDTF">1996-10-08T23:32:33Z</dcterms:created>
  <dcterms:modified xsi:type="dcterms:W3CDTF">2021-02-05T09:30:48Z</dcterms:modified>
  <cp:category/>
  <cp:version/>
  <cp:contentType/>
  <cp:contentStatus/>
</cp:coreProperties>
</file>